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Dashboard" sheetId="2" state="visible" r:id="rId4"/>
    <sheet name="Staff" sheetId="3" state="visible" r:id="rId5"/>
    <sheet name="Schedule" sheetId="4" state="visible" r:id="rId6"/>
    <sheet name="Coverage Targets" sheetId="5" state="visible" r:id="rId7"/>
    <sheet name="AI Prompt Library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<sst xmlns="http://schemas.openxmlformats.org/spreadsheetml/2006/main" count="119" uniqueCount="100">
  <si>
    <t xml:space="preserve">SMLSHEETS.AI — SHIFT &amp; CAPACITY PLANNER</t>
  </si>
  <si>
    <t xml:space="preserve">AI-powered staff scheduler · Script Master Labs</t>
  </si>
  <si>
    <t xml:space="preserve">WHAT'S IN THIS WORKBOOK</t>
  </si>
  <si>
    <t xml:space="preserve">Dashboard</t>
  </si>
  <si>
    <t xml:space="preserve">Live summary: scheduled hours, labor cost, coverage gaps, overtime risk</t>
  </si>
  <si>
    <t xml:space="preserve">Staff</t>
  </si>
  <si>
    <t xml:space="preserve">Your team roster with hourly rate and weekly availability</t>
  </si>
  <si>
    <t xml:space="preserve">Schedule</t>
  </si>
  <si>
    <t xml:space="preserve">Every shift assigned, by staff member, day, and time</t>
  </si>
  <si>
    <t xml:space="preserve">Coverage Targets</t>
  </si>
  <si>
    <t xml:space="preserve">Minimum staff needed per day — flags under/over-coverage automatically</t>
  </si>
  <si>
    <t xml:space="preserve">AI Prompt Library</t>
  </si>
  <si>
    <t xml:space="preserve">Ready-to-paste prompts for your BYOK AI assistant</t>
  </si>
  <si>
    <t xml:space="preserve">HOW TO USE</t>
  </si>
  <si>
    <t xml:space="preserve">1.</t>
  </si>
  <si>
    <t xml:space="preserve">Add your team to the Staff tab with hourly rate and typical weekly availability</t>
  </si>
  <si>
    <t xml:space="preserve">2.</t>
  </si>
  <si>
    <t xml:space="preserve">Set minimum coverage needs per day on the Coverage Targets tab</t>
  </si>
  <si>
    <t xml:space="preserve">3.</t>
  </si>
  <si>
    <t xml:space="preserve">Build out the Schedule tab — one row per shift, assigned to a staff member</t>
  </si>
  <si>
    <t xml:space="preserve">4.</t>
  </si>
  <si>
    <t xml:space="preserve">Coverage gaps and overtime risk flag automatically based on what you've scheduled</t>
  </si>
  <si>
    <t xml:space="preserve">5.</t>
  </si>
  <si>
    <t xml:space="preserve">Check the Dashboard tab any time for total labor cost and coverage health</t>
  </si>
  <si>
    <t xml:space="preserve">WHY COVERAGE TARGETS MATTER AS MUCH AS THE SCHEDULE ITSELF</t>
  </si>
  <si>
    <t xml:space="preserve">A schedule that looks full can still leave you understaffed on your busiest day, or overstaffed</t>
  </si>
  <si>
    <t xml:space="preserve">on your slowest one, if nobody set an explicit target to check it against. This workbook makes</t>
  </si>
  <si>
    <t xml:space="preserve">the target explicit, so gaps and overages are visible before they become a problem on the floor.</t>
  </si>
  <si>
    <t xml:space="preserve">BYOK — BRING YOUR OWN KEY</t>
  </si>
  <si>
    <t xml:space="preserve">No embedded AI calls, no data leaves this file. The AI Prompt Library gives you ready-made prompts</t>
  </si>
  <si>
    <t xml:space="preserve">for your own AI tool and account.</t>
  </si>
  <si>
    <t xml:space="preserve">SUPPORT</t>
  </si>
  <si>
    <t xml:space="preserve">ScriptMasterLabs@gmail.com  ·  scriptmasterlabs.com/smlsheets.html</t>
  </si>
  <si>
    <t xml:space="preserve">SHIFT &amp; CAPACITY DASHBOARD</t>
  </si>
  <si>
    <t xml:space="preserve">LABOR SNAPSHOT</t>
  </si>
  <si>
    <t xml:space="preserve">Total Scheduled Hours (this week)</t>
  </si>
  <si>
    <t xml:space="preserve">Total Labor Cost (this week)</t>
  </si>
  <si>
    <t xml:space="preserve">COVERAGE HEALTH</t>
  </si>
  <si>
    <t xml:space="preserve">Days Under-Staffed</t>
  </si>
  <si>
    <t xml:space="preserve">Days at OK Coverage</t>
  </si>
  <si>
    <t xml:space="preserve">Days Over Target</t>
  </si>
  <si>
    <t xml:space="preserve">OVERTIME RISK</t>
  </si>
  <si>
    <t xml:space="preserve">Staff Scheduled 40+ hrs</t>
  </si>
  <si>
    <t xml:space="preserve">STAFF — your team roster</t>
  </si>
  <si>
    <t xml:space="preserve">Name</t>
  </si>
  <si>
    <t xml:space="preserve">Role</t>
  </si>
  <si>
    <t xml:space="preserve">Hourly Rate</t>
  </si>
  <si>
    <t xml:space="preserve">Weekly Availability (hrs)</t>
  </si>
  <si>
    <t xml:space="preserve">Notes</t>
  </si>
  <si>
    <t xml:space="preserve">Alex Rivera</t>
  </si>
  <si>
    <t xml:space="preserve">Shift Lead</t>
  </si>
  <si>
    <t xml:space="preserve">Prefers mornings</t>
  </si>
  <si>
    <t xml:space="preserve">Jamie Park</t>
  </si>
  <si>
    <t xml:space="preserve">Associate</t>
  </si>
  <si>
    <t xml:space="preserve">Not available Sundays</t>
  </si>
  <si>
    <t xml:space="preserve">Casey Nguyen</t>
  </si>
  <si>
    <t xml:space="preserve">Part-time, student</t>
  </si>
  <si>
    <t xml:space="preserve">Morgan Diaz</t>
  </si>
  <si>
    <t xml:space="preserve">SCHEDULE — every shift, assigned</t>
  </si>
  <si>
    <t xml:space="preserve">Staff Name</t>
  </si>
  <si>
    <t xml:space="preserve">Day</t>
  </si>
  <si>
    <t xml:space="preserve">Date</t>
  </si>
  <si>
    <t xml:space="preserve">Start Time</t>
  </si>
  <si>
    <t xml:space="preserve">End Time</t>
  </si>
  <si>
    <t xml:space="preserve">Hours</t>
  </si>
  <si>
    <t xml:space="preserve">Shift Cost</t>
  </si>
  <si>
    <t xml:space="preserve">Monday</t>
  </si>
  <si>
    <t xml:space="preserve">08:00</t>
  </si>
  <si>
    <t xml:space="preserve">16:00</t>
  </si>
  <si>
    <t xml:space="preserve">12:00</t>
  </si>
  <si>
    <t xml:space="preserve">20:00</t>
  </si>
  <si>
    <t xml:space="preserve">Tuesday</t>
  </si>
  <si>
    <t xml:space="preserve">21:00</t>
  </si>
  <si>
    <t xml:space="preserve">Evening only, school</t>
  </si>
  <si>
    <t xml:space="preserve">Wednesday</t>
  </si>
  <si>
    <t xml:space="preserve">TOTALS</t>
  </si>
  <si>
    <t xml:space="preserve">Total Scheduled Hours</t>
  </si>
  <si>
    <t xml:space="preserve">Total Labor Cost</t>
  </si>
  <si>
    <t xml:space="preserve">COVERAGE TARGETS — minimum staff needed per day</t>
  </si>
  <si>
    <t xml:space="preserve">Min Staff Needed</t>
  </si>
  <si>
    <t xml:space="preserve">Staff Scheduled</t>
  </si>
  <si>
    <t xml:space="preserve">Coverage Status</t>
  </si>
  <si>
    <t xml:space="preserve">Thursday</t>
  </si>
  <si>
    <t xml:space="preserve">Friday</t>
  </si>
  <si>
    <t xml:space="preserve">Saturday</t>
  </si>
  <si>
    <t xml:space="preserve">Sunday</t>
  </si>
  <si>
    <t xml:space="preserve">AI PROMPT LIBRARY — paste into your BYOK AI assistant</t>
  </si>
  <si>
    <t xml:space="preserve">Use with ChatGPT, Claude, or any LLM via your own API key.</t>
  </si>
  <si>
    <t xml:space="preserve">Use Case</t>
  </si>
  <si>
    <t xml:space="preserve">Prompt Template</t>
  </si>
  <si>
    <t xml:space="preserve">Fill a coverage gap</t>
  </si>
  <si>
    <t xml:space="preserve">I'm under-staffed on [DAY], needing [X] more staff. Here's my team's availability: [PASTE FROM STAFF TAB]. Help me think through who could realistically cover this gap, and what I should ask them.</t>
  </si>
  <si>
    <t xml:space="preserve">Balance hours fairly</t>
  </si>
  <si>
    <t xml:space="preserve">Here's this week's schedule: [PASTE FROM SCHEDULE TAB]. Help me check whether hours are distributed reasonably fairly across the team given their stated availability, and flag anyone who looks significantly over or under their typical hours.</t>
  </si>
  <si>
    <t xml:space="preserve">Draft a shift-coverage request message</t>
  </si>
  <si>
    <t xml:space="preserve">I need someone to cover a shift on [DAY] from [START TIME] to [END TIME]. Write a brief, friendly message I could send to my team asking if anyone can pick it up.</t>
  </si>
  <si>
    <t xml:space="preserve">Plan for a known busy period</t>
  </si>
  <si>
    <t xml:space="preserve">I expect higher customer volume on [DATE/PERIOD] due to [REASON]. My usual coverage target is [X] staff. Help me think through how much extra coverage I should plan for and how far in advance I should communicate this to my team.</t>
  </si>
  <si>
    <t xml:space="preserve">Review overtime risk</t>
  </si>
  <si>
    <t xml:space="preserve">Here are staff currently scheduled near or over 40 hours this week: [LIST]. Help me think through options for reducing overtime cost while still meeting my coverage targets.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</si>
</sst>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\$#,##0.00"/>
    <numFmt numFmtId="167" formatCode="General"/>
    <numFmt numFmtId="168" formatCode="yyyy\-mm\-dd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39FF14"/>
      <name val="Arial"/>
      <family val="0"/>
      <charset val="1"/>
    </font>
    <font>
      <i val="true"/>
      <sz val="11"/>
      <color rgb="FF888888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FF1493"/>
      <name val="Arial"/>
      <family val="0"/>
      <charset val="1"/>
    </font>
    <font>
      <b val="true"/>
      <sz val="20"/>
      <color rgb="FF39FF14"/>
      <name val="Arial"/>
      <family val="0"/>
      <charset val="1"/>
    </font>
    <font>
      <b val="true"/>
      <sz val="12"/>
      <color rgb="FF39FF14"/>
      <name val="Arial"/>
      <family val="0"/>
      <charset val="1"/>
    </font>
    <font>
      <sz val="11"/>
      <color rgb="FF0000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F0F0F"/>
        <bgColor rgb="FF000000"/>
      </patternFill>
    </fill>
    <fill>
      <patternFill patternType="solid">
        <fgColor rgb="FF000000"/>
        <bgColor rgb="FF0F0F0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b val="1"/>
        <color rgb="FFCC0000"/>
      </font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</dxfs>
  <colors>
    <indexedColors>
      <rgbColor rgb="FF000000"/>
      <rgbColor rgb="FFFFFFFF"/>
      <rgbColor rgb="FFCC0000"/>
      <rgbColor rgb="FF39FF14"/>
      <rgbColor rgb="FF0000FF"/>
      <rgbColor rgb="FFFFFF00"/>
      <rgbColor rgb="FFFF1493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88888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F0F0F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3" min="2" style="0" width="35"/>
    <col collapsed="false" customWidth="true" hidden="false" outlineLevel="0" max="4" min="4" style="0" width="25"/>
  </cols>
  <sheetData>
    <row r="1" customFormat="false" ht="26.8" hidden="false" customHeight="false" outlineLevel="0" collapsed="false">
      <c r="A1" s="1" t="s">
        <v>0</v>
      </c>
      <c r="B1" s="1"/>
      <c r="C1" s="1"/>
      <c r="D1" s="1"/>
    </row>
    <row r="2" customFormat="false" ht="15" hidden="false" customHeight="false" outlineLevel="0" collapsed="false">
      <c r="A2" s="2" t="s">
        <v>1</v>
      </c>
      <c r="B2" s="2"/>
      <c r="C2" s="2"/>
      <c r="D2" s="2"/>
    </row>
    <row r="5" customFormat="false" ht="17.35" hidden="false" customHeight="false" outlineLevel="0" collapsed="false">
      <c r="A5" s="3" t="s">
        <v>2</v>
      </c>
      <c r="B5" s="3"/>
      <c r="C5" s="3"/>
      <c r="D5" s="3"/>
    </row>
    <row r="6" customFormat="false" ht="15" hidden="false" customHeight="false" outlineLevel="0" collapsed="false">
      <c r="A6" s="4" t="s">
        <v>3</v>
      </c>
      <c r="B6" s="5" t="s">
        <v>4</v>
      </c>
      <c r="C6" s="5"/>
      <c r="D6" s="5"/>
    </row>
    <row r="7" customFormat="false" ht="15" hidden="false" customHeight="false" outlineLevel="0" collapsed="false">
      <c r="A7" s="4" t="s">
        <v>5</v>
      </c>
      <c r="B7" s="5" t="s">
        <v>6</v>
      </c>
      <c r="C7" s="5"/>
      <c r="D7" s="5"/>
    </row>
    <row r="8" customFormat="false" ht="15" hidden="false" customHeight="false" outlineLevel="0" collapsed="false">
      <c r="A8" s="4" t="s">
        <v>7</v>
      </c>
      <c r="B8" s="5" t="s">
        <v>8</v>
      </c>
      <c r="C8" s="5"/>
      <c r="D8" s="5"/>
    </row>
    <row r="9" customFormat="false" ht="15" hidden="false" customHeight="false" outlineLevel="0" collapsed="false">
      <c r="A9" s="4" t="s">
        <v>9</v>
      </c>
      <c r="B9" s="5" t="s">
        <v>10</v>
      </c>
      <c r="C9" s="5"/>
      <c r="D9" s="5"/>
    </row>
    <row r="10" customFormat="false" ht="15" hidden="false" customHeight="false" outlineLevel="0" collapsed="false">
      <c r="A10" s="4" t="s">
        <v>11</v>
      </c>
      <c r="B10" s="5" t="s">
        <v>12</v>
      </c>
      <c r="C10" s="5"/>
      <c r="D10" s="5"/>
    </row>
    <row r="12" customFormat="false" ht="17.35" hidden="false" customHeight="false" outlineLevel="0" collapsed="false">
      <c r="A12" s="3" t="s">
        <v>13</v>
      </c>
      <c r="B12" s="3"/>
      <c r="C12" s="3"/>
      <c r="D12" s="3"/>
    </row>
    <row r="13" customFormat="false" ht="15" hidden="false" customHeight="false" outlineLevel="0" collapsed="false">
      <c r="A13" s="4" t="s">
        <v>14</v>
      </c>
      <c r="B13" s="5" t="s">
        <v>15</v>
      </c>
      <c r="C13" s="5"/>
      <c r="D13" s="5"/>
    </row>
    <row r="14" customFormat="false" ht="15" hidden="false" customHeight="false" outlineLevel="0" collapsed="false">
      <c r="A14" s="4" t="s">
        <v>16</v>
      </c>
      <c r="B14" s="5" t="s">
        <v>17</v>
      </c>
      <c r="C14" s="5"/>
      <c r="D14" s="5"/>
    </row>
    <row r="15" customFormat="false" ht="15" hidden="false" customHeight="false" outlineLevel="0" collapsed="false">
      <c r="A15" s="4" t="s">
        <v>18</v>
      </c>
      <c r="B15" s="5" t="s">
        <v>19</v>
      </c>
      <c r="C15" s="5"/>
      <c r="D15" s="5"/>
    </row>
    <row r="16" customFormat="false" ht="15" hidden="false" customHeight="false" outlineLevel="0" collapsed="false">
      <c r="A16" s="4" t="s">
        <v>20</v>
      </c>
      <c r="B16" s="5" t="s">
        <v>21</v>
      </c>
      <c r="C16" s="5"/>
      <c r="D16" s="5"/>
    </row>
    <row r="17" customFormat="false" ht="15" hidden="false" customHeight="false" outlineLevel="0" collapsed="false">
      <c r="A17" s="4" t="s">
        <v>22</v>
      </c>
      <c r="B17" s="5" t="s">
        <v>23</v>
      </c>
      <c r="C17" s="5"/>
      <c r="D17" s="5"/>
    </row>
    <row r="19" customFormat="false" ht="17.35" hidden="false" customHeight="false" outlineLevel="0" collapsed="false">
      <c r="A19" s="3" t="s">
        <v>24</v>
      </c>
      <c r="B19" s="3"/>
      <c r="C19" s="3"/>
      <c r="D19" s="3"/>
    </row>
    <row r="20" customFormat="false" ht="15" hidden="false" customHeight="false" outlineLevel="0" collapsed="false">
      <c r="A20" s="5" t="s">
        <v>25</v>
      </c>
      <c r="B20" s="5"/>
      <c r="C20" s="5"/>
      <c r="D20" s="5"/>
    </row>
    <row r="21" customFormat="false" ht="15" hidden="false" customHeight="false" outlineLevel="0" collapsed="false">
      <c r="A21" s="5" t="s">
        <v>26</v>
      </c>
      <c r="B21" s="5"/>
      <c r="C21" s="5"/>
      <c r="D21" s="5"/>
    </row>
    <row r="22" customFormat="false" ht="15" hidden="false" customHeight="false" outlineLevel="0" collapsed="false">
      <c r="A22" s="5" t="s">
        <v>27</v>
      </c>
      <c r="B22" s="5"/>
      <c r="C22" s="5"/>
      <c r="D22" s="5"/>
    </row>
    <row r="24" customFormat="false" ht="17.35" hidden="false" customHeight="false" outlineLevel="0" collapsed="false">
      <c r="A24" s="3" t="s">
        <v>28</v>
      </c>
      <c r="B24" s="3"/>
      <c r="C24" s="3"/>
      <c r="D24" s="3"/>
    </row>
    <row r="25" customFormat="false" ht="15" hidden="false" customHeight="false" outlineLevel="0" collapsed="false">
      <c r="A25" s="5" t="s">
        <v>29</v>
      </c>
      <c r="B25" s="5"/>
      <c r="C25" s="5"/>
      <c r="D25" s="5"/>
    </row>
    <row r="26" customFormat="false" ht="15" hidden="false" customHeight="false" outlineLevel="0" collapsed="false">
      <c r="A26" s="5" t="s">
        <v>30</v>
      </c>
      <c r="B26" s="5"/>
      <c r="C26" s="5"/>
      <c r="D26" s="5"/>
    </row>
    <row r="28" customFormat="false" ht="17.35" hidden="false" customHeight="false" outlineLevel="0" collapsed="false">
      <c r="A28" s="3" t="s">
        <v>31</v>
      </c>
      <c r="B28" s="3"/>
      <c r="C28" s="3"/>
      <c r="D28" s="3"/>
    </row>
    <row r="29" customFormat="false" ht="15" hidden="false" customHeight="false" outlineLevel="0" collapsed="false">
      <c r="A29" s="5" t="s">
        <v>32</v>
      </c>
      <c r="B29" s="5"/>
      <c r="C29" s="5"/>
      <c r="D29" s="5"/>
    </row>
  </sheetData>
  <mergeCells count="23">
    <mergeCell ref="A1:D1"/>
    <mergeCell ref="A2:D2"/>
    <mergeCell ref="A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A20:D20"/>
    <mergeCell ref="A21:D21"/>
    <mergeCell ref="A22:D22"/>
    <mergeCell ref="A24:D24"/>
    <mergeCell ref="A25:D25"/>
    <mergeCell ref="A26:D26"/>
    <mergeCell ref="A28:D28"/>
    <mergeCell ref="A29:D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6"/>
    <col collapsed="false" customWidth="true" hidden="false" outlineLevel="0" max="4" min="3" style="0" width="12"/>
  </cols>
  <sheetData>
    <row r="1" customFormat="false" ht="26.8" hidden="false" customHeight="false" outlineLevel="0" collapsed="false">
      <c r="A1" s="1" t="s">
        <v>33</v>
      </c>
      <c r="B1" s="1"/>
      <c r="C1" s="1"/>
      <c r="D1" s="1"/>
    </row>
    <row r="3" customFormat="false" ht="16.15" hidden="false" customHeight="false" outlineLevel="0" collapsed="false">
      <c r="A3" s="6" t="s">
        <v>34</v>
      </c>
      <c r="B3" s="6"/>
      <c r="C3" s="6"/>
      <c r="D3" s="6"/>
    </row>
    <row r="4" customFormat="false" ht="15" hidden="false" customHeight="false" outlineLevel="0" collapsed="false">
      <c r="A4" s="4" t="s">
        <v>35</v>
      </c>
      <c r="B4" s="7" t="n">
        <f aca="false">Schedule!F63</f>
        <v>37</v>
      </c>
    </row>
    <row r="5" customFormat="false" ht="15" hidden="false" customHeight="false" outlineLevel="0" collapsed="false">
      <c r="A5" s="4" t="s">
        <v>36</v>
      </c>
      <c r="B5" s="8" t="n">
        <f aca="false">Schedule!G64</f>
        <v>723.5</v>
      </c>
    </row>
    <row r="7" customFormat="false" ht="16.15" hidden="false" customHeight="false" outlineLevel="0" collapsed="false">
      <c r="A7" s="6" t="s">
        <v>37</v>
      </c>
      <c r="B7" s="6"/>
      <c r="C7" s="6"/>
      <c r="D7" s="6"/>
    </row>
    <row r="8" customFormat="false" ht="15" hidden="false" customHeight="false" outlineLevel="0" collapsed="false">
      <c r="A8" s="4" t="s">
        <v>38</v>
      </c>
      <c r="B8" s="9" t="n">
        <f aca="false">COUNTIF('Coverage Targets'!D4:D10,"UNDER-STAFFED")</f>
        <v>5</v>
      </c>
    </row>
    <row r="9" customFormat="false" ht="15" hidden="false" customHeight="false" outlineLevel="0" collapsed="false">
      <c r="A9" s="4" t="s">
        <v>39</v>
      </c>
      <c r="B9" s="10" t="n">
        <f aca="false">COUNTIF('Coverage Targets'!D4:D10,"OK")</f>
        <v>2</v>
      </c>
    </row>
    <row r="10" customFormat="false" ht="15" hidden="false" customHeight="false" outlineLevel="0" collapsed="false">
      <c r="A10" s="4" t="s">
        <v>40</v>
      </c>
      <c r="B10" s="10" t="n">
        <f aca="false">COUNTIF('Coverage Targets'!D4:D10,"Over target")</f>
        <v>0</v>
      </c>
    </row>
    <row r="12" customFormat="false" ht="16.15" hidden="false" customHeight="false" outlineLevel="0" collapsed="false">
      <c r="A12" s="6" t="s">
        <v>41</v>
      </c>
      <c r="B12" s="6"/>
      <c r="C12" s="6"/>
      <c r="D12" s="6"/>
    </row>
    <row r="13" customFormat="false" ht="15" hidden="false" customHeight="false" outlineLevel="0" collapsed="false">
      <c r="A13" s="4" t="s">
        <v>42</v>
      </c>
      <c r="B13" s="10" t="n">
        <f aca="false">SUMPRODUCT(--(SUMIF(Schedule!$A$4:$A$60,Staff!A4:A25,Schedule!$F$4:$F$60)&gt;=40))</f>
        <v>0</v>
      </c>
    </row>
  </sheetData>
  <mergeCells count="4">
    <mergeCell ref="A1:D1"/>
    <mergeCell ref="A3:D3"/>
    <mergeCell ref="A7:D7"/>
    <mergeCell ref="A12:D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6"/>
    <col collapsed="false" customWidth="true" hidden="false" outlineLevel="0" max="3" min="3" style="0" width="14"/>
    <col collapsed="false" customWidth="true" hidden="false" outlineLevel="0" max="4" min="4" style="0" width="22"/>
    <col collapsed="false" customWidth="true" hidden="false" outlineLevel="0" max="5" min="5" style="0" width="28"/>
  </cols>
  <sheetData>
    <row r="1" customFormat="false" ht="24.45" hidden="false" customHeight="false" outlineLevel="0" collapsed="false">
      <c r="A1" s="11" t="s">
        <v>43</v>
      </c>
      <c r="B1" s="11"/>
      <c r="C1" s="11"/>
      <c r="D1" s="11"/>
      <c r="E1" s="11"/>
    </row>
    <row r="3" customFormat="false" ht="26.85" hidden="false" customHeight="false" outlineLevel="0" collapsed="false">
      <c r="A3" s="12" t="s">
        <v>44</v>
      </c>
      <c r="B3" s="12" t="s">
        <v>45</v>
      </c>
      <c r="C3" s="12" t="s">
        <v>46</v>
      </c>
      <c r="D3" s="12" t="s">
        <v>47</v>
      </c>
      <c r="E3" s="12" t="s">
        <v>48</v>
      </c>
    </row>
    <row r="4" customFormat="false" ht="15" hidden="false" customHeight="false" outlineLevel="0" collapsed="false">
      <c r="A4" s="13" t="s">
        <v>49</v>
      </c>
      <c r="B4" s="13" t="s">
        <v>50</v>
      </c>
      <c r="C4" s="14" t="n">
        <v>22</v>
      </c>
      <c r="D4" s="13" t="n">
        <v>40</v>
      </c>
      <c r="E4" s="13" t="s">
        <v>51</v>
      </c>
    </row>
    <row r="5" customFormat="false" ht="15" hidden="false" customHeight="false" outlineLevel="0" collapsed="false">
      <c r="A5" s="13" t="s">
        <v>52</v>
      </c>
      <c r="B5" s="13" t="s">
        <v>53</v>
      </c>
      <c r="C5" s="14" t="n">
        <v>17.5</v>
      </c>
      <c r="D5" s="13" t="n">
        <v>32</v>
      </c>
      <c r="E5" s="13" t="s">
        <v>54</v>
      </c>
    </row>
    <row r="6" customFormat="false" ht="15" hidden="false" customHeight="false" outlineLevel="0" collapsed="false">
      <c r="A6" s="13" t="s">
        <v>55</v>
      </c>
      <c r="B6" s="13" t="s">
        <v>53</v>
      </c>
      <c r="C6" s="14" t="n">
        <v>17.5</v>
      </c>
      <c r="D6" s="13" t="n">
        <v>25</v>
      </c>
      <c r="E6" s="13" t="s">
        <v>56</v>
      </c>
    </row>
    <row r="7" customFormat="false" ht="15" hidden="false" customHeight="false" outlineLevel="0" collapsed="false">
      <c r="A7" s="13" t="s">
        <v>57</v>
      </c>
      <c r="B7" s="13" t="s">
        <v>53</v>
      </c>
      <c r="C7" s="14" t="n">
        <v>18</v>
      </c>
      <c r="D7" s="13" t="n">
        <v>40</v>
      </c>
      <c r="E7" s="13"/>
    </row>
    <row r="8" customFormat="false" ht="15" hidden="false" customHeight="false" outlineLevel="0" collapsed="false">
      <c r="A8" s="15"/>
      <c r="B8" s="15"/>
      <c r="C8" s="16"/>
      <c r="D8" s="15"/>
      <c r="E8" s="15"/>
    </row>
    <row r="9" customFormat="false" ht="15" hidden="false" customHeight="false" outlineLevel="0" collapsed="false">
      <c r="A9" s="15"/>
      <c r="B9" s="15"/>
      <c r="C9" s="16"/>
      <c r="D9" s="15"/>
      <c r="E9" s="15"/>
    </row>
    <row r="10" customFormat="false" ht="15" hidden="false" customHeight="false" outlineLevel="0" collapsed="false">
      <c r="A10" s="15"/>
      <c r="B10" s="15"/>
      <c r="C10" s="16"/>
      <c r="D10" s="15"/>
      <c r="E10" s="15"/>
    </row>
    <row r="11" customFormat="false" ht="15" hidden="false" customHeight="false" outlineLevel="0" collapsed="false">
      <c r="A11" s="15"/>
      <c r="B11" s="15"/>
      <c r="C11" s="16"/>
      <c r="D11" s="15"/>
      <c r="E11" s="15"/>
    </row>
    <row r="12" customFormat="false" ht="15" hidden="false" customHeight="false" outlineLevel="0" collapsed="false">
      <c r="A12" s="15"/>
      <c r="B12" s="15"/>
      <c r="C12" s="16"/>
      <c r="D12" s="15"/>
      <c r="E12" s="15"/>
    </row>
    <row r="13" customFormat="false" ht="15" hidden="false" customHeight="false" outlineLevel="0" collapsed="false">
      <c r="A13" s="15"/>
      <c r="B13" s="15"/>
      <c r="C13" s="16"/>
      <c r="D13" s="15"/>
      <c r="E13" s="15"/>
    </row>
    <row r="14" customFormat="false" ht="15" hidden="false" customHeight="false" outlineLevel="0" collapsed="false">
      <c r="A14" s="15"/>
      <c r="B14" s="15"/>
      <c r="C14" s="16"/>
      <c r="D14" s="15"/>
      <c r="E14" s="15"/>
    </row>
    <row r="15" customFormat="false" ht="15" hidden="false" customHeight="false" outlineLevel="0" collapsed="false">
      <c r="A15" s="15"/>
      <c r="B15" s="15"/>
      <c r="C15" s="16"/>
      <c r="D15" s="15"/>
      <c r="E15" s="15"/>
    </row>
    <row r="16" customFormat="false" ht="15" hidden="false" customHeight="false" outlineLevel="0" collapsed="false">
      <c r="A16" s="15"/>
      <c r="B16" s="15"/>
      <c r="C16" s="16"/>
      <c r="D16" s="15"/>
      <c r="E16" s="15"/>
    </row>
    <row r="17" customFormat="false" ht="15" hidden="false" customHeight="false" outlineLevel="0" collapsed="false">
      <c r="A17" s="15"/>
      <c r="B17" s="15"/>
      <c r="C17" s="16"/>
      <c r="D17" s="15"/>
      <c r="E17" s="15"/>
    </row>
    <row r="18" customFormat="false" ht="15" hidden="false" customHeight="false" outlineLevel="0" collapsed="false">
      <c r="A18" s="15"/>
      <c r="B18" s="15"/>
      <c r="C18" s="16"/>
      <c r="D18" s="15"/>
      <c r="E18" s="15"/>
    </row>
    <row r="19" customFormat="false" ht="15" hidden="false" customHeight="false" outlineLevel="0" collapsed="false">
      <c r="A19" s="15"/>
      <c r="B19" s="15"/>
      <c r="C19" s="16"/>
      <c r="D19" s="15"/>
      <c r="E19" s="15"/>
    </row>
    <row r="20" customFormat="false" ht="15" hidden="false" customHeight="false" outlineLevel="0" collapsed="false">
      <c r="A20" s="15"/>
      <c r="B20" s="15"/>
      <c r="C20" s="16"/>
      <c r="D20" s="15"/>
      <c r="E20" s="15"/>
    </row>
    <row r="21" customFormat="false" ht="15" hidden="false" customHeight="false" outlineLevel="0" collapsed="false">
      <c r="A21" s="15"/>
      <c r="B21" s="15"/>
      <c r="C21" s="16"/>
      <c r="D21" s="15"/>
      <c r="E21" s="15"/>
    </row>
    <row r="22" customFormat="false" ht="15" hidden="false" customHeight="false" outlineLevel="0" collapsed="false">
      <c r="A22" s="15"/>
      <c r="B22" s="15"/>
      <c r="C22" s="16"/>
      <c r="D22" s="15"/>
      <c r="E22" s="15"/>
    </row>
    <row r="23" customFormat="false" ht="15" hidden="false" customHeight="false" outlineLevel="0" collapsed="false">
      <c r="A23" s="15"/>
      <c r="B23" s="15"/>
      <c r="C23" s="16"/>
      <c r="D23" s="15"/>
      <c r="E23" s="15"/>
    </row>
    <row r="24" customFormat="false" ht="15" hidden="false" customHeight="false" outlineLevel="0" collapsed="false">
      <c r="A24" s="15"/>
      <c r="B24" s="15"/>
      <c r="C24" s="16"/>
      <c r="D24" s="15"/>
      <c r="E24" s="15"/>
    </row>
  </sheetData>
  <mergeCells count="1">
    <mergeCell ref="A1:E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6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2"/>
    <col collapsed="false" customWidth="true" hidden="false" outlineLevel="0" max="3" min="3" style="0" width="13"/>
    <col collapsed="false" customWidth="true" hidden="false" outlineLevel="0" max="5" min="4" style="0" width="12"/>
    <col collapsed="false" customWidth="true" hidden="false" outlineLevel="0" max="6" min="6" style="0" width="10"/>
    <col collapsed="false" customWidth="true" hidden="false" outlineLevel="0" max="7" min="7" style="0" width="13"/>
    <col collapsed="false" customWidth="true" hidden="false" outlineLevel="0" max="8" min="8" style="0" width="24"/>
  </cols>
  <sheetData>
    <row r="1" customFormat="false" ht="24.45" hidden="false" customHeight="false" outlineLevel="0" collapsed="false">
      <c r="A1" s="11" t="s">
        <v>58</v>
      </c>
      <c r="B1" s="11"/>
      <c r="C1" s="11"/>
      <c r="D1" s="11"/>
      <c r="E1" s="11"/>
      <c r="F1" s="11"/>
      <c r="G1" s="11"/>
      <c r="H1" s="11"/>
    </row>
    <row r="3" customFormat="false" ht="15" hidden="false" customHeight="false" outlineLevel="0" collapsed="false">
      <c r="A3" s="12" t="s">
        <v>59</v>
      </c>
      <c r="B3" s="12" t="s">
        <v>60</v>
      </c>
      <c r="C3" s="12" t="s">
        <v>61</v>
      </c>
      <c r="D3" s="12" t="s">
        <v>62</v>
      </c>
      <c r="E3" s="12" t="s">
        <v>63</v>
      </c>
      <c r="F3" s="12" t="s">
        <v>64</v>
      </c>
      <c r="G3" s="12" t="s">
        <v>65</v>
      </c>
      <c r="H3" s="12" t="s">
        <v>48</v>
      </c>
    </row>
    <row r="4" customFormat="false" ht="15" hidden="false" customHeight="false" outlineLevel="0" collapsed="false">
      <c r="A4" s="13" t="s">
        <v>49</v>
      </c>
      <c r="B4" s="13" t="s">
        <v>66</v>
      </c>
      <c r="C4" s="17" t="n">
        <v>46195</v>
      </c>
      <c r="D4" s="13" t="s">
        <v>67</v>
      </c>
      <c r="E4" s="13" t="s">
        <v>68</v>
      </c>
      <c r="F4" s="18" t="n">
        <f aca="false">(TIMEVALUE(E4)-TIMEVALUE(D4))*24</f>
        <v>8</v>
      </c>
      <c r="G4" s="19" t="n">
        <f aca="false">IFERROR(F4*VLOOKUP(A4,Staff!$A$4:$C$25,3,0),"")</f>
        <v>176</v>
      </c>
      <c r="H4" s="13"/>
    </row>
    <row r="5" customFormat="false" ht="15" hidden="false" customHeight="false" outlineLevel="0" collapsed="false">
      <c r="A5" s="13" t="s">
        <v>52</v>
      </c>
      <c r="B5" s="13" t="s">
        <v>66</v>
      </c>
      <c r="C5" s="17" t="n">
        <v>46195</v>
      </c>
      <c r="D5" s="13" t="s">
        <v>69</v>
      </c>
      <c r="E5" s="13" t="s">
        <v>70</v>
      </c>
      <c r="F5" s="18" t="n">
        <f aca="false">(TIMEVALUE(E5)-TIMEVALUE(D5))*24</f>
        <v>8</v>
      </c>
      <c r="G5" s="19" t="n">
        <f aca="false">IFERROR(F5*VLOOKUP(A5,Staff!$A$4:$C$25,3,0),"")</f>
        <v>140</v>
      </c>
      <c r="H5" s="13"/>
    </row>
    <row r="6" customFormat="false" ht="15" hidden="false" customHeight="false" outlineLevel="0" collapsed="false">
      <c r="A6" s="13" t="s">
        <v>57</v>
      </c>
      <c r="B6" s="13" t="s">
        <v>71</v>
      </c>
      <c r="C6" s="17" t="n">
        <v>46196</v>
      </c>
      <c r="D6" s="13" t="s">
        <v>67</v>
      </c>
      <c r="E6" s="13" t="s">
        <v>68</v>
      </c>
      <c r="F6" s="18" t="n">
        <f aca="false">(TIMEVALUE(E6)-TIMEVALUE(D6))*24</f>
        <v>8</v>
      </c>
      <c r="G6" s="19" t="n">
        <f aca="false">IFERROR(F6*VLOOKUP(A6,Staff!$A$4:$C$25,3,0),"")</f>
        <v>144</v>
      </c>
      <c r="H6" s="13"/>
    </row>
    <row r="7" customFormat="false" ht="15" hidden="false" customHeight="false" outlineLevel="0" collapsed="false">
      <c r="A7" s="13" t="s">
        <v>55</v>
      </c>
      <c r="B7" s="13" t="s">
        <v>71</v>
      </c>
      <c r="C7" s="17" t="n">
        <v>46196</v>
      </c>
      <c r="D7" s="13" t="s">
        <v>68</v>
      </c>
      <c r="E7" s="13" t="s">
        <v>72</v>
      </c>
      <c r="F7" s="18" t="n">
        <f aca="false">(TIMEVALUE(E7)-TIMEVALUE(D7))*24</f>
        <v>5</v>
      </c>
      <c r="G7" s="19" t="n">
        <f aca="false">IFERROR(F7*VLOOKUP(A7,Staff!$A$4:$C$25,3,0),"")</f>
        <v>87.5</v>
      </c>
      <c r="H7" s="13" t="s">
        <v>73</v>
      </c>
    </row>
    <row r="8" customFormat="false" ht="15" hidden="false" customHeight="false" outlineLevel="0" collapsed="false">
      <c r="A8" s="13" t="s">
        <v>49</v>
      </c>
      <c r="B8" s="13" t="s">
        <v>74</v>
      </c>
      <c r="C8" s="17" t="n">
        <v>46197</v>
      </c>
      <c r="D8" s="13" t="s">
        <v>67</v>
      </c>
      <c r="E8" s="13" t="s">
        <v>68</v>
      </c>
      <c r="F8" s="18" t="n">
        <f aca="false">(TIMEVALUE(E8)-TIMEVALUE(D8))*24</f>
        <v>8</v>
      </c>
      <c r="G8" s="19" t="n">
        <f aca="false">IFERROR(F8*VLOOKUP(A8,Staff!$A$4:$C$25,3,0),"")</f>
        <v>176</v>
      </c>
      <c r="H8" s="13"/>
    </row>
    <row r="9" customFormat="false" ht="15" hidden="false" customHeight="false" outlineLevel="0" collapsed="false">
      <c r="A9" s="15"/>
      <c r="B9" s="15"/>
      <c r="C9" s="20"/>
      <c r="D9" s="15"/>
      <c r="E9" s="15"/>
      <c r="F9" s="21" t="str">
        <f aca="false">IF(OR(D9="",E9=""),"",(TIMEVALUE(E9)-TIMEVALUE(D9))*24)</f>
        <v/>
      </c>
      <c r="G9" s="16" t="str">
        <f aca="false">IFERROR(IF(F9="","",F9*VLOOKUP(A9,Staff!$A$4:$C$25,3,0)),"")</f>
        <v/>
      </c>
      <c r="H9" s="15"/>
    </row>
    <row r="10" customFormat="false" ht="15" hidden="false" customHeight="false" outlineLevel="0" collapsed="false">
      <c r="A10" s="15"/>
      <c r="B10" s="15"/>
      <c r="C10" s="20"/>
      <c r="D10" s="15"/>
      <c r="E10" s="15"/>
      <c r="F10" s="21" t="str">
        <f aca="false">IF(OR(D10="",E10=""),"",(TIMEVALUE(E10)-TIMEVALUE(D10))*24)</f>
        <v/>
      </c>
      <c r="G10" s="16" t="str">
        <f aca="false">IFERROR(IF(F10="","",F10*VLOOKUP(A10,Staff!$A$4:$C$25,3,0)),"")</f>
        <v/>
      </c>
      <c r="H10" s="15"/>
    </row>
    <row r="11" customFormat="false" ht="15" hidden="false" customHeight="false" outlineLevel="0" collapsed="false">
      <c r="A11" s="15"/>
      <c r="B11" s="15"/>
      <c r="C11" s="20"/>
      <c r="D11" s="15"/>
      <c r="E11" s="15"/>
      <c r="F11" s="21" t="str">
        <f aca="false">IF(OR(D11="",E11=""),"",(TIMEVALUE(E11)-TIMEVALUE(D11))*24)</f>
        <v/>
      </c>
      <c r="G11" s="16" t="str">
        <f aca="false">IFERROR(IF(F11="","",F11*VLOOKUP(A11,Staff!$A$4:$C$25,3,0)),"")</f>
        <v/>
      </c>
      <c r="H11" s="15"/>
    </row>
    <row r="12" customFormat="false" ht="15" hidden="false" customHeight="false" outlineLevel="0" collapsed="false">
      <c r="A12" s="15"/>
      <c r="B12" s="15"/>
      <c r="C12" s="20"/>
      <c r="D12" s="15"/>
      <c r="E12" s="15"/>
      <c r="F12" s="21" t="str">
        <f aca="false">IF(OR(D12="",E12=""),"",(TIMEVALUE(E12)-TIMEVALUE(D12))*24)</f>
        <v/>
      </c>
      <c r="G12" s="16" t="str">
        <f aca="false">IFERROR(IF(F12="","",F12*VLOOKUP(A12,Staff!$A$4:$C$25,3,0)),"")</f>
        <v/>
      </c>
      <c r="H12" s="15"/>
    </row>
    <row r="13" customFormat="false" ht="15" hidden="false" customHeight="false" outlineLevel="0" collapsed="false">
      <c r="A13" s="15"/>
      <c r="B13" s="15"/>
      <c r="C13" s="20"/>
      <c r="D13" s="15"/>
      <c r="E13" s="15"/>
      <c r="F13" s="21" t="str">
        <f aca="false">IF(OR(D13="",E13=""),"",(TIMEVALUE(E13)-TIMEVALUE(D13))*24)</f>
        <v/>
      </c>
      <c r="G13" s="16" t="str">
        <f aca="false">IFERROR(IF(F13="","",F13*VLOOKUP(A13,Staff!$A$4:$C$25,3,0)),"")</f>
        <v/>
      </c>
      <c r="H13" s="15"/>
    </row>
    <row r="14" customFormat="false" ht="15" hidden="false" customHeight="false" outlineLevel="0" collapsed="false">
      <c r="A14" s="15"/>
      <c r="B14" s="15"/>
      <c r="C14" s="20"/>
      <c r="D14" s="15"/>
      <c r="E14" s="15"/>
      <c r="F14" s="21" t="str">
        <f aca="false">IF(OR(D14="",E14=""),"",(TIMEVALUE(E14)-TIMEVALUE(D14))*24)</f>
        <v/>
      </c>
      <c r="G14" s="16" t="str">
        <f aca="false">IFERROR(IF(F14="","",F14*VLOOKUP(A14,Staff!$A$4:$C$25,3,0)),"")</f>
        <v/>
      </c>
      <c r="H14" s="15"/>
    </row>
    <row r="15" customFormat="false" ht="15" hidden="false" customHeight="false" outlineLevel="0" collapsed="false">
      <c r="A15" s="15"/>
      <c r="B15" s="15"/>
      <c r="C15" s="20"/>
      <c r="D15" s="15"/>
      <c r="E15" s="15"/>
      <c r="F15" s="21" t="str">
        <f aca="false">IF(OR(D15="",E15=""),"",(TIMEVALUE(E15)-TIMEVALUE(D15))*24)</f>
        <v/>
      </c>
      <c r="G15" s="16" t="str">
        <f aca="false">IFERROR(IF(F15="","",F15*VLOOKUP(A15,Staff!$A$4:$C$25,3,0)),"")</f>
        <v/>
      </c>
      <c r="H15" s="15"/>
    </row>
    <row r="16" customFormat="false" ht="15" hidden="false" customHeight="false" outlineLevel="0" collapsed="false">
      <c r="A16" s="15"/>
      <c r="B16" s="15"/>
      <c r="C16" s="20"/>
      <c r="D16" s="15"/>
      <c r="E16" s="15"/>
      <c r="F16" s="21" t="str">
        <f aca="false">IF(OR(D16="",E16=""),"",(TIMEVALUE(E16)-TIMEVALUE(D16))*24)</f>
        <v/>
      </c>
      <c r="G16" s="16" t="str">
        <f aca="false">IFERROR(IF(F16="","",F16*VLOOKUP(A16,Staff!$A$4:$C$25,3,0)),"")</f>
        <v/>
      </c>
      <c r="H16" s="15"/>
    </row>
    <row r="17" customFormat="false" ht="15" hidden="false" customHeight="false" outlineLevel="0" collapsed="false">
      <c r="A17" s="15"/>
      <c r="B17" s="15"/>
      <c r="C17" s="20"/>
      <c r="D17" s="15"/>
      <c r="E17" s="15"/>
      <c r="F17" s="21" t="str">
        <f aca="false">IF(OR(D17="",E17=""),"",(TIMEVALUE(E17)-TIMEVALUE(D17))*24)</f>
        <v/>
      </c>
      <c r="G17" s="16" t="str">
        <f aca="false">IFERROR(IF(F17="","",F17*VLOOKUP(A17,Staff!$A$4:$C$25,3,0)),"")</f>
        <v/>
      </c>
      <c r="H17" s="15"/>
    </row>
    <row r="18" customFormat="false" ht="15" hidden="false" customHeight="false" outlineLevel="0" collapsed="false">
      <c r="A18" s="15"/>
      <c r="B18" s="15"/>
      <c r="C18" s="20"/>
      <c r="D18" s="15"/>
      <c r="E18" s="15"/>
      <c r="F18" s="21" t="str">
        <f aca="false">IF(OR(D18="",E18=""),"",(TIMEVALUE(E18)-TIMEVALUE(D18))*24)</f>
        <v/>
      </c>
      <c r="G18" s="16" t="str">
        <f aca="false">IFERROR(IF(F18="","",F18*VLOOKUP(A18,Staff!$A$4:$C$25,3,0)),"")</f>
        <v/>
      </c>
      <c r="H18" s="15"/>
    </row>
    <row r="19" customFormat="false" ht="15" hidden="false" customHeight="false" outlineLevel="0" collapsed="false">
      <c r="A19" s="15"/>
      <c r="B19" s="15"/>
      <c r="C19" s="20"/>
      <c r="D19" s="15"/>
      <c r="E19" s="15"/>
      <c r="F19" s="21" t="str">
        <f aca="false">IF(OR(D19="",E19=""),"",(TIMEVALUE(E19)-TIMEVALUE(D19))*24)</f>
        <v/>
      </c>
      <c r="G19" s="16" t="str">
        <f aca="false">IFERROR(IF(F19="","",F19*VLOOKUP(A19,Staff!$A$4:$C$25,3,0)),"")</f>
        <v/>
      </c>
      <c r="H19" s="15"/>
    </row>
    <row r="20" customFormat="false" ht="15" hidden="false" customHeight="false" outlineLevel="0" collapsed="false">
      <c r="A20" s="15"/>
      <c r="B20" s="15"/>
      <c r="C20" s="20"/>
      <c r="D20" s="15"/>
      <c r="E20" s="15"/>
      <c r="F20" s="21" t="str">
        <f aca="false">IF(OR(D20="",E20=""),"",(TIMEVALUE(E20)-TIMEVALUE(D20))*24)</f>
        <v/>
      </c>
      <c r="G20" s="16" t="str">
        <f aca="false">IFERROR(IF(F20="","",F20*VLOOKUP(A20,Staff!$A$4:$C$25,3,0)),"")</f>
        <v/>
      </c>
      <c r="H20" s="15"/>
    </row>
    <row r="21" customFormat="false" ht="15" hidden="false" customHeight="false" outlineLevel="0" collapsed="false">
      <c r="A21" s="15"/>
      <c r="B21" s="15"/>
      <c r="C21" s="20"/>
      <c r="D21" s="15"/>
      <c r="E21" s="15"/>
      <c r="F21" s="21" t="str">
        <f aca="false">IF(OR(D21="",E21=""),"",(TIMEVALUE(E21)-TIMEVALUE(D21))*24)</f>
        <v/>
      </c>
      <c r="G21" s="16" t="str">
        <f aca="false">IFERROR(IF(F21="","",F21*VLOOKUP(A21,Staff!$A$4:$C$25,3,0)),"")</f>
        <v/>
      </c>
      <c r="H21" s="15"/>
    </row>
    <row r="22" customFormat="false" ht="15" hidden="false" customHeight="false" outlineLevel="0" collapsed="false">
      <c r="A22" s="15"/>
      <c r="B22" s="15"/>
      <c r="C22" s="20"/>
      <c r="D22" s="15"/>
      <c r="E22" s="15"/>
      <c r="F22" s="21" t="str">
        <f aca="false">IF(OR(D22="",E22=""),"",(TIMEVALUE(E22)-TIMEVALUE(D22))*24)</f>
        <v/>
      </c>
      <c r="G22" s="16" t="str">
        <f aca="false">IFERROR(IF(F22="","",F22*VLOOKUP(A22,Staff!$A$4:$C$25,3,0)),"")</f>
        <v/>
      </c>
      <c r="H22" s="15"/>
    </row>
    <row r="23" customFormat="false" ht="15" hidden="false" customHeight="false" outlineLevel="0" collapsed="false">
      <c r="A23" s="15"/>
      <c r="B23" s="15"/>
      <c r="C23" s="20"/>
      <c r="D23" s="15"/>
      <c r="E23" s="15"/>
      <c r="F23" s="21" t="str">
        <f aca="false">IF(OR(D23="",E23=""),"",(TIMEVALUE(E23)-TIMEVALUE(D23))*24)</f>
        <v/>
      </c>
      <c r="G23" s="16" t="str">
        <f aca="false">IFERROR(IF(F23="","",F23*VLOOKUP(A23,Staff!$A$4:$C$25,3,0)),"")</f>
        <v/>
      </c>
      <c r="H23" s="15"/>
    </row>
    <row r="24" customFormat="false" ht="15" hidden="false" customHeight="false" outlineLevel="0" collapsed="false">
      <c r="A24" s="15"/>
      <c r="B24" s="15"/>
      <c r="C24" s="20"/>
      <c r="D24" s="15"/>
      <c r="E24" s="15"/>
      <c r="F24" s="21" t="str">
        <f aca="false">IF(OR(D24="",E24=""),"",(TIMEVALUE(E24)-TIMEVALUE(D24))*24)</f>
        <v/>
      </c>
      <c r="G24" s="16" t="str">
        <f aca="false">IFERROR(IF(F24="","",F24*VLOOKUP(A24,Staff!$A$4:$C$25,3,0)),"")</f>
        <v/>
      </c>
      <c r="H24" s="15"/>
    </row>
    <row r="25" customFormat="false" ht="15" hidden="false" customHeight="false" outlineLevel="0" collapsed="false">
      <c r="A25" s="15"/>
      <c r="B25" s="15"/>
      <c r="C25" s="20"/>
      <c r="D25" s="15"/>
      <c r="E25" s="15"/>
      <c r="F25" s="21" t="str">
        <f aca="false">IF(OR(D25="",E25=""),"",(TIMEVALUE(E25)-TIMEVALUE(D25))*24)</f>
        <v/>
      </c>
      <c r="G25" s="16" t="str">
        <f aca="false">IFERROR(IF(F25="","",F25*VLOOKUP(A25,Staff!$A$4:$C$25,3,0)),"")</f>
        <v/>
      </c>
      <c r="H25" s="15"/>
    </row>
    <row r="26" customFormat="false" ht="15" hidden="false" customHeight="false" outlineLevel="0" collapsed="false">
      <c r="A26" s="15"/>
      <c r="B26" s="15"/>
      <c r="C26" s="20"/>
      <c r="D26" s="15"/>
      <c r="E26" s="15"/>
      <c r="F26" s="21" t="str">
        <f aca="false">IF(OR(D26="",E26=""),"",(TIMEVALUE(E26)-TIMEVALUE(D26))*24)</f>
        <v/>
      </c>
      <c r="G26" s="16" t="str">
        <f aca="false">IFERROR(IF(F26="","",F26*VLOOKUP(A26,Staff!$A$4:$C$25,3,0)),"")</f>
        <v/>
      </c>
      <c r="H26" s="15"/>
    </row>
    <row r="27" customFormat="false" ht="15" hidden="false" customHeight="false" outlineLevel="0" collapsed="false">
      <c r="A27" s="15"/>
      <c r="B27" s="15"/>
      <c r="C27" s="20"/>
      <c r="D27" s="15"/>
      <c r="E27" s="15"/>
      <c r="F27" s="21" t="str">
        <f aca="false">IF(OR(D27="",E27=""),"",(TIMEVALUE(E27)-TIMEVALUE(D27))*24)</f>
        <v/>
      </c>
      <c r="G27" s="16" t="str">
        <f aca="false">IFERROR(IF(F27="","",F27*VLOOKUP(A27,Staff!$A$4:$C$25,3,0)),"")</f>
        <v/>
      </c>
      <c r="H27" s="15"/>
    </row>
    <row r="28" customFormat="false" ht="15" hidden="false" customHeight="false" outlineLevel="0" collapsed="false">
      <c r="A28" s="15"/>
      <c r="B28" s="15"/>
      <c r="C28" s="20"/>
      <c r="D28" s="15"/>
      <c r="E28" s="15"/>
      <c r="F28" s="21" t="str">
        <f aca="false">IF(OR(D28="",E28=""),"",(TIMEVALUE(E28)-TIMEVALUE(D28))*24)</f>
        <v/>
      </c>
      <c r="G28" s="16" t="str">
        <f aca="false">IFERROR(IF(F28="","",F28*VLOOKUP(A28,Staff!$A$4:$C$25,3,0)),"")</f>
        <v/>
      </c>
      <c r="H28" s="15"/>
    </row>
    <row r="29" customFormat="false" ht="15" hidden="false" customHeight="false" outlineLevel="0" collapsed="false">
      <c r="A29" s="15"/>
      <c r="B29" s="15"/>
      <c r="C29" s="20"/>
      <c r="D29" s="15"/>
      <c r="E29" s="15"/>
      <c r="F29" s="21" t="str">
        <f aca="false">IF(OR(D29="",E29=""),"",(TIMEVALUE(E29)-TIMEVALUE(D29))*24)</f>
        <v/>
      </c>
      <c r="G29" s="16" t="str">
        <f aca="false">IFERROR(IF(F29="","",F29*VLOOKUP(A29,Staff!$A$4:$C$25,3,0)),"")</f>
        <v/>
      </c>
      <c r="H29" s="15"/>
    </row>
    <row r="30" customFormat="false" ht="15" hidden="false" customHeight="false" outlineLevel="0" collapsed="false">
      <c r="A30" s="15"/>
      <c r="B30" s="15"/>
      <c r="C30" s="20"/>
      <c r="D30" s="15"/>
      <c r="E30" s="15"/>
      <c r="F30" s="21" t="str">
        <f aca="false">IF(OR(D30="",E30=""),"",(TIMEVALUE(E30)-TIMEVALUE(D30))*24)</f>
        <v/>
      </c>
      <c r="G30" s="16" t="str">
        <f aca="false">IFERROR(IF(F30="","",F30*VLOOKUP(A30,Staff!$A$4:$C$25,3,0)),"")</f>
        <v/>
      </c>
      <c r="H30" s="15"/>
    </row>
    <row r="31" customFormat="false" ht="15" hidden="false" customHeight="false" outlineLevel="0" collapsed="false">
      <c r="A31" s="15"/>
      <c r="B31" s="15"/>
      <c r="C31" s="20"/>
      <c r="D31" s="15"/>
      <c r="E31" s="15"/>
      <c r="F31" s="21" t="str">
        <f aca="false">IF(OR(D31="",E31=""),"",(TIMEVALUE(E31)-TIMEVALUE(D31))*24)</f>
        <v/>
      </c>
      <c r="G31" s="16" t="str">
        <f aca="false">IFERROR(IF(F31="","",F31*VLOOKUP(A31,Staff!$A$4:$C$25,3,0)),"")</f>
        <v/>
      </c>
      <c r="H31" s="15"/>
    </row>
    <row r="32" customFormat="false" ht="15" hidden="false" customHeight="false" outlineLevel="0" collapsed="false">
      <c r="A32" s="15"/>
      <c r="B32" s="15"/>
      <c r="C32" s="20"/>
      <c r="D32" s="15"/>
      <c r="E32" s="15"/>
      <c r="F32" s="21" t="str">
        <f aca="false">IF(OR(D32="",E32=""),"",(TIMEVALUE(E32)-TIMEVALUE(D32))*24)</f>
        <v/>
      </c>
      <c r="G32" s="16" t="str">
        <f aca="false">IFERROR(IF(F32="","",F32*VLOOKUP(A32,Staff!$A$4:$C$25,3,0)),"")</f>
        <v/>
      </c>
      <c r="H32" s="15"/>
    </row>
    <row r="33" customFormat="false" ht="15" hidden="false" customHeight="false" outlineLevel="0" collapsed="false">
      <c r="A33" s="15"/>
      <c r="B33" s="15"/>
      <c r="C33" s="20"/>
      <c r="D33" s="15"/>
      <c r="E33" s="15"/>
      <c r="F33" s="21" t="str">
        <f aca="false">IF(OR(D33="",E33=""),"",(TIMEVALUE(E33)-TIMEVALUE(D33))*24)</f>
        <v/>
      </c>
      <c r="G33" s="16" t="str">
        <f aca="false">IFERROR(IF(F33="","",F33*VLOOKUP(A33,Staff!$A$4:$C$25,3,0)),"")</f>
        <v/>
      </c>
      <c r="H33" s="15"/>
    </row>
    <row r="34" customFormat="false" ht="15" hidden="false" customHeight="false" outlineLevel="0" collapsed="false">
      <c r="A34" s="15"/>
      <c r="B34" s="15"/>
      <c r="C34" s="20"/>
      <c r="D34" s="15"/>
      <c r="E34" s="15"/>
      <c r="F34" s="21" t="str">
        <f aca="false">IF(OR(D34="",E34=""),"",(TIMEVALUE(E34)-TIMEVALUE(D34))*24)</f>
        <v/>
      </c>
      <c r="G34" s="16" t="str">
        <f aca="false">IFERROR(IF(F34="","",F34*VLOOKUP(A34,Staff!$A$4:$C$25,3,0)),"")</f>
        <v/>
      </c>
      <c r="H34" s="15"/>
    </row>
    <row r="35" customFormat="false" ht="15" hidden="false" customHeight="false" outlineLevel="0" collapsed="false">
      <c r="A35" s="15"/>
      <c r="B35" s="15"/>
      <c r="C35" s="20"/>
      <c r="D35" s="15"/>
      <c r="E35" s="15"/>
      <c r="F35" s="21" t="str">
        <f aca="false">IF(OR(D35="",E35=""),"",(TIMEVALUE(E35)-TIMEVALUE(D35))*24)</f>
        <v/>
      </c>
      <c r="G35" s="16" t="str">
        <f aca="false">IFERROR(IF(F35="","",F35*VLOOKUP(A35,Staff!$A$4:$C$25,3,0)),"")</f>
        <v/>
      </c>
      <c r="H35" s="15"/>
    </row>
    <row r="36" customFormat="false" ht="15" hidden="false" customHeight="false" outlineLevel="0" collapsed="false">
      <c r="A36" s="15"/>
      <c r="B36" s="15"/>
      <c r="C36" s="20"/>
      <c r="D36" s="15"/>
      <c r="E36" s="15"/>
      <c r="F36" s="21" t="str">
        <f aca="false">IF(OR(D36="",E36=""),"",(TIMEVALUE(E36)-TIMEVALUE(D36))*24)</f>
        <v/>
      </c>
      <c r="G36" s="16" t="str">
        <f aca="false">IFERROR(IF(F36="","",F36*VLOOKUP(A36,Staff!$A$4:$C$25,3,0)),"")</f>
        <v/>
      </c>
      <c r="H36" s="15"/>
    </row>
    <row r="37" customFormat="false" ht="15" hidden="false" customHeight="false" outlineLevel="0" collapsed="false">
      <c r="A37" s="15"/>
      <c r="B37" s="15"/>
      <c r="C37" s="20"/>
      <c r="D37" s="15"/>
      <c r="E37" s="15"/>
      <c r="F37" s="21" t="str">
        <f aca="false">IF(OR(D37="",E37=""),"",(TIMEVALUE(E37)-TIMEVALUE(D37))*24)</f>
        <v/>
      </c>
      <c r="G37" s="16" t="str">
        <f aca="false">IFERROR(IF(F37="","",F37*VLOOKUP(A37,Staff!$A$4:$C$25,3,0)),"")</f>
        <v/>
      </c>
      <c r="H37" s="15"/>
    </row>
    <row r="38" customFormat="false" ht="15" hidden="false" customHeight="false" outlineLevel="0" collapsed="false">
      <c r="A38" s="15"/>
      <c r="B38" s="15"/>
      <c r="C38" s="20"/>
      <c r="D38" s="15"/>
      <c r="E38" s="15"/>
      <c r="F38" s="21" t="str">
        <f aca="false">IF(OR(D38="",E38=""),"",(TIMEVALUE(E38)-TIMEVALUE(D38))*24)</f>
        <v/>
      </c>
      <c r="G38" s="16" t="str">
        <f aca="false">IFERROR(IF(F38="","",F38*VLOOKUP(A38,Staff!$A$4:$C$25,3,0)),"")</f>
        <v/>
      </c>
      <c r="H38" s="15"/>
    </row>
    <row r="39" customFormat="false" ht="15" hidden="false" customHeight="false" outlineLevel="0" collapsed="false">
      <c r="A39" s="15"/>
      <c r="B39" s="15"/>
      <c r="C39" s="20"/>
      <c r="D39" s="15"/>
      <c r="E39" s="15"/>
      <c r="F39" s="21" t="str">
        <f aca="false">IF(OR(D39="",E39=""),"",(TIMEVALUE(E39)-TIMEVALUE(D39))*24)</f>
        <v/>
      </c>
      <c r="G39" s="16" t="str">
        <f aca="false">IFERROR(IF(F39="","",F39*VLOOKUP(A39,Staff!$A$4:$C$25,3,0)),"")</f>
        <v/>
      </c>
      <c r="H39" s="15"/>
    </row>
    <row r="40" customFormat="false" ht="15" hidden="false" customHeight="false" outlineLevel="0" collapsed="false">
      <c r="A40" s="15"/>
      <c r="B40" s="15"/>
      <c r="C40" s="20"/>
      <c r="D40" s="15"/>
      <c r="E40" s="15"/>
      <c r="F40" s="21" t="str">
        <f aca="false">IF(OR(D40="",E40=""),"",(TIMEVALUE(E40)-TIMEVALUE(D40))*24)</f>
        <v/>
      </c>
      <c r="G40" s="16" t="str">
        <f aca="false">IFERROR(IF(F40="","",F40*VLOOKUP(A40,Staff!$A$4:$C$25,3,0)),"")</f>
        <v/>
      </c>
      <c r="H40" s="15"/>
    </row>
    <row r="41" customFormat="false" ht="15" hidden="false" customHeight="false" outlineLevel="0" collapsed="false">
      <c r="A41" s="15"/>
      <c r="B41" s="15"/>
      <c r="C41" s="20"/>
      <c r="D41" s="15"/>
      <c r="E41" s="15"/>
      <c r="F41" s="21" t="str">
        <f aca="false">IF(OR(D41="",E41=""),"",(TIMEVALUE(E41)-TIMEVALUE(D41))*24)</f>
        <v/>
      </c>
      <c r="G41" s="16" t="str">
        <f aca="false">IFERROR(IF(F41="","",F41*VLOOKUP(A41,Staff!$A$4:$C$25,3,0)),"")</f>
        <v/>
      </c>
      <c r="H41" s="15"/>
    </row>
    <row r="42" customFormat="false" ht="15" hidden="false" customHeight="false" outlineLevel="0" collapsed="false">
      <c r="A42" s="15"/>
      <c r="B42" s="15"/>
      <c r="C42" s="20"/>
      <c r="D42" s="15"/>
      <c r="E42" s="15"/>
      <c r="F42" s="21" t="str">
        <f aca="false">IF(OR(D42="",E42=""),"",(TIMEVALUE(E42)-TIMEVALUE(D42))*24)</f>
        <v/>
      </c>
      <c r="G42" s="16" t="str">
        <f aca="false">IFERROR(IF(F42="","",F42*VLOOKUP(A42,Staff!$A$4:$C$25,3,0)),"")</f>
        <v/>
      </c>
      <c r="H42" s="15"/>
    </row>
    <row r="43" customFormat="false" ht="15" hidden="false" customHeight="false" outlineLevel="0" collapsed="false">
      <c r="A43" s="15"/>
      <c r="B43" s="15"/>
      <c r="C43" s="20"/>
      <c r="D43" s="15"/>
      <c r="E43" s="15"/>
      <c r="F43" s="21" t="str">
        <f aca="false">IF(OR(D43="",E43=""),"",(TIMEVALUE(E43)-TIMEVALUE(D43))*24)</f>
        <v/>
      </c>
      <c r="G43" s="16" t="str">
        <f aca="false">IFERROR(IF(F43="","",F43*VLOOKUP(A43,Staff!$A$4:$C$25,3,0)),"")</f>
        <v/>
      </c>
      <c r="H43" s="15"/>
    </row>
    <row r="44" customFormat="false" ht="15" hidden="false" customHeight="false" outlineLevel="0" collapsed="false">
      <c r="A44" s="15"/>
      <c r="B44" s="15"/>
      <c r="C44" s="20"/>
      <c r="D44" s="15"/>
      <c r="E44" s="15"/>
      <c r="F44" s="21" t="str">
        <f aca="false">IF(OR(D44="",E44=""),"",(TIMEVALUE(E44)-TIMEVALUE(D44))*24)</f>
        <v/>
      </c>
      <c r="G44" s="16" t="str">
        <f aca="false">IFERROR(IF(F44="","",F44*VLOOKUP(A44,Staff!$A$4:$C$25,3,0)),"")</f>
        <v/>
      </c>
      <c r="H44" s="15"/>
    </row>
    <row r="45" customFormat="false" ht="15" hidden="false" customHeight="false" outlineLevel="0" collapsed="false">
      <c r="A45" s="15"/>
      <c r="B45" s="15"/>
      <c r="C45" s="20"/>
      <c r="D45" s="15"/>
      <c r="E45" s="15"/>
      <c r="F45" s="21" t="str">
        <f aca="false">IF(OR(D45="",E45=""),"",(TIMEVALUE(E45)-TIMEVALUE(D45))*24)</f>
        <v/>
      </c>
      <c r="G45" s="16" t="str">
        <f aca="false">IFERROR(IF(F45="","",F45*VLOOKUP(A45,Staff!$A$4:$C$25,3,0)),"")</f>
        <v/>
      </c>
      <c r="H45" s="15"/>
    </row>
    <row r="46" customFormat="false" ht="15" hidden="false" customHeight="false" outlineLevel="0" collapsed="false">
      <c r="A46" s="15"/>
      <c r="B46" s="15"/>
      <c r="C46" s="20"/>
      <c r="D46" s="15"/>
      <c r="E46" s="15"/>
      <c r="F46" s="21" t="str">
        <f aca="false">IF(OR(D46="",E46=""),"",(TIMEVALUE(E46)-TIMEVALUE(D46))*24)</f>
        <v/>
      </c>
      <c r="G46" s="16" t="str">
        <f aca="false">IFERROR(IF(F46="","",F46*VLOOKUP(A46,Staff!$A$4:$C$25,3,0)),"")</f>
        <v/>
      </c>
      <c r="H46" s="15"/>
    </row>
    <row r="47" customFormat="false" ht="15" hidden="false" customHeight="false" outlineLevel="0" collapsed="false">
      <c r="A47" s="15"/>
      <c r="B47" s="15"/>
      <c r="C47" s="20"/>
      <c r="D47" s="15"/>
      <c r="E47" s="15"/>
      <c r="F47" s="21" t="str">
        <f aca="false">IF(OR(D47="",E47=""),"",(TIMEVALUE(E47)-TIMEVALUE(D47))*24)</f>
        <v/>
      </c>
      <c r="G47" s="16" t="str">
        <f aca="false">IFERROR(IF(F47="","",F47*VLOOKUP(A47,Staff!$A$4:$C$25,3,0)),"")</f>
        <v/>
      </c>
      <c r="H47" s="15"/>
    </row>
    <row r="48" customFormat="false" ht="15" hidden="false" customHeight="false" outlineLevel="0" collapsed="false">
      <c r="A48" s="15"/>
      <c r="B48" s="15"/>
      <c r="C48" s="20"/>
      <c r="D48" s="15"/>
      <c r="E48" s="15"/>
      <c r="F48" s="21" t="str">
        <f aca="false">IF(OR(D48="",E48=""),"",(TIMEVALUE(E48)-TIMEVALUE(D48))*24)</f>
        <v/>
      </c>
      <c r="G48" s="16" t="str">
        <f aca="false">IFERROR(IF(F48="","",F48*VLOOKUP(A48,Staff!$A$4:$C$25,3,0)),"")</f>
        <v/>
      </c>
      <c r="H48" s="15"/>
    </row>
    <row r="49" customFormat="false" ht="15" hidden="false" customHeight="false" outlineLevel="0" collapsed="false">
      <c r="A49" s="15"/>
      <c r="B49" s="15"/>
      <c r="C49" s="20"/>
      <c r="D49" s="15"/>
      <c r="E49" s="15"/>
      <c r="F49" s="21" t="str">
        <f aca="false">IF(OR(D49="",E49=""),"",(TIMEVALUE(E49)-TIMEVALUE(D49))*24)</f>
        <v/>
      </c>
      <c r="G49" s="16" t="str">
        <f aca="false">IFERROR(IF(F49="","",F49*VLOOKUP(A49,Staff!$A$4:$C$25,3,0)),"")</f>
        <v/>
      </c>
      <c r="H49" s="15"/>
    </row>
    <row r="50" customFormat="false" ht="15" hidden="false" customHeight="false" outlineLevel="0" collapsed="false">
      <c r="A50" s="15"/>
      <c r="B50" s="15"/>
      <c r="C50" s="20"/>
      <c r="D50" s="15"/>
      <c r="E50" s="15"/>
      <c r="F50" s="21" t="str">
        <f aca="false">IF(OR(D50="",E50=""),"",(TIMEVALUE(E50)-TIMEVALUE(D50))*24)</f>
        <v/>
      </c>
      <c r="G50" s="16" t="str">
        <f aca="false">IFERROR(IF(F50="","",F50*VLOOKUP(A50,Staff!$A$4:$C$25,3,0)),"")</f>
        <v/>
      </c>
      <c r="H50" s="15"/>
    </row>
    <row r="51" customFormat="false" ht="15" hidden="false" customHeight="false" outlineLevel="0" collapsed="false">
      <c r="A51" s="15"/>
      <c r="B51" s="15"/>
      <c r="C51" s="20"/>
      <c r="D51" s="15"/>
      <c r="E51" s="15"/>
      <c r="F51" s="21" t="str">
        <f aca="false">IF(OR(D51="",E51=""),"",(TIMEVALUE(E51)-TIMEVALUE(D51))*24)</f>
        <v/>
      </c>
      <c r="G51" s="16" t="str">
        <f aca="false">IFERROR(IF(F51="","",F51*VLOOKUP(A51,Staff!$A$4:$C$25,3,0)),"")</f>
        <v/>
      </c>
      <c r="H51" s="15"/>
    </row>
    <row r="52" customFormat="false" ht="15" hidden="false" customHeight="false" outlineLevel="0" collapsed="false">
      <c r="A52" s="15"/>
      <c r="B52" s="15"/>
      <c r="C52" s="20"/>
      <c r="D52" s="15"/>
      <c r="E52" s="15"/>
      <c r="F52" s="21" t="str">
        <f aca="false">IF(OR(D52="",E52=""),"",(TIMEVALUE(E52)-TIMEVALUE(D52))*24)</f>
        <v/>
      </c>
      <c r="G52" s="16" t="str">
        <f aca="false">IFERROR(IF(F52="","",F52*VLOOKUP(A52,Staff!$A$4:$C$25,3,0)),"")</f>
        <v/>
      </c>
      <c r="H52" s="15"/>
    </row>
    <row r="53" customFormat="false" ht="15" hidden="false" customHeight="false" outlineLevel="0" collapsed="false">
      <c r="A53" s="15"/>
      <c r="B53" s="15"/>
      <c r="C53" s="20"/>
      <c r="D53" s="15"/>
      <c r="E53" s="15"/>
      <c r="F53" s="21" t="str">
        <f aca="false">IF(OR(D53="",E53=""),"",(TIMEVALUE(E53)-TIMEVALUE(D53))*24)</f>
        <v/>
      </c>
      <c r="G53" s="16" t="str">
        <f aca="false">IFERROR(IF(F53="","",F53*VLOOKUP(A53,Staff!$A$4:$C$25,3,0)),"")</f>
        <v/>
      </c>
      <c r="H53" s="15"/>
    </row>
    <row r="54" customFormat="false" ht="15" hidden="false" customHeight="false" outlineLevel="0" collapsed="false">
      <c r="A54" s="15"/>
      <c r="B54" s="15"/>
      <c r="C54" s="20"/>
      <c r="D54" s="15"/>
      <c r="E54" s="15"/>
      <c r="F54" s="21" t="str">
        <f aca="false">IF(OR(D54="",E54=""),"",(TIMEVALUE(E54)-TIMEVALUE(D54))*24)</f>
        <v/>
      </c>
      <c r="G54" s="16" t="str">
        <f aca="false">IFERROR(IF(F54="","",F54*VLOOKUP(A54,Staff!$A$4:$C$25,3,0)),"")</f>
        <v/>
      </c>
      <c r="H54" s="15"/>
    </row>
    <row r="55" customFormat="false" ht="15" hidden="false" customHeight="false" outlineLevel="0" collapsed="false">
      <c r="A55" s="15"/>
      <c r="B55" s="15"/>
      <c r="C55" s="20"/>
      <c r="D55" s="15"/>
      <c r="E55" s="15"/>
      <c r="F55" s="21" t="str">
        <f aca="false">IF(OR(D55="",E55=""),"",(TIMEVALUE(E55)-TIMEVALUE(D55))*24)</f>
        <v/>
      </c>
      <c r="G55" s="16" t="str">
        <f aca="false">IFERROR(IF(F55="","",F55*VLOOKUP(A55,Staff!$A$4:$C$25,3,0)),"")</f>
        <v/>
      </c>
      <c r="H55" s="15"/>
    </row>
    <row r="56" customFormat="false" ht="15" hidden="false" customHeight="false" outlineLevel="0" collapsed="false">
      <c r="A56" s="15"/>
      <c r="B56" s="15"/>
      <c r="C56" s="20"/>
      <c r="D56" s="15"/>
      <c r="E56" s="15"/>
      <c r="F56" s="21" t="str">
        <f aca="false">IF(OR(D56="",E56=""),"",(TIMEVALUE(E56)-TIMEVALUE(D56))*24)</f>
        <v/>
      </c>
      <c r="G56" s="16" t="str">
        <f aca="false">IFERROR(IF(F56="","",F56*VLOOKUP(A56,Staff!$A$4:$C$25,3,0)),"")</f>
        <v/>
      </c>
      <c r="H56" s="15"/>
    </row>
    <row r="57" customFormat="false" ht="15" hidden="false" customHeight="false" outlineLevel="0" collapsed="false">
      <c r="A57" s="15"/>
      <c r="B57" s="15"/>
      <c r="C57" s="20"/>
      <c r="D57" s="15"/>
      <c r="E57" s="15"/>
      <c r="F57" s="21" t="str">
        <f aca="false">IF(OR(D57="",E57=""),"",(TIMEVALUE(E57)-TIMEVALUE(D57))*24)</f>
        <v/>
      </c>
      <c r="G57" s="16" t="str">
        <f aca="false">IFERROR(IF(F57="","",F57*VLOOKUP(A57,Staff!$A$4:$C$25,3,0)),"")</f>
        <v/>
      </c>
      <c r="H57" s="15"/>
    </row>
    <row r="58" customFormat="false" ht="15" hidden="false" customHeight="false" outlineLevel="0" collapsed="false">
      <c r="A58" s="15"/>
      <c r="B58" s="15"/>
      <c r="C58" s="20"/>
      <c r="D58" s="15"/>
      <c r="E58" s="15"/>
      <c r="F58" s="21" t="str">
        <f aca="false">IF(OR(D58="",E58=""),"",(TIMEVALUE(E58)-TIMEVALUE(D58))*24)</f>
        <v/>
      </c>
      <c r="G58" s="16" t="str">
        <f aca="false">IFERROR(IF(F58="","",F58*VLOOKUP(A58,Staff!$A$4:$C$25,3,0)),"")</f>
        <v/>
      </c>
      <c r="H58" s="15"/>
    </row>
    <row r="59" customFormat="false" ht="15" hidden="false" customHeight="false" outlineLevel="0" collapsed="false">
      <c r="A59" s="15"/>
      <c r="B59" s="15"/>
      <c r="C59" s="20"/>
      <c r="D59" s="15"/>
      <c r="E59" s="15"/>
      <c r="F59" s="21" t="str">
        <f aca="false">IF(OR(D59="",E59=""),"",(TIMEVALUE(E59)-TIMEVALUE(D59))*24)</f>
        <v/>
      </c>
      <c r="G59" s="16" t="str">
        <f aca="false">IFERROR(IF(F59="","",F59*VLOOKUP(A59,Staff!$A$4:$C$25,3,0)),"")</f>
        <v/>
      </c>
      <c r="H59" s="15"/>
    </row>
    <row r="62" customFormat="false" ht="16.15" hidden="false" customHeight="false" outlineLevel="0" collapsed="false">
      <c r="A62" s="6" t="s">
        <v>75</v>
      </c>
      <c r="B62" s="6"/>
      <c r="C62" s="6"/>
      <c r="D62" s="6"/>
      <c r="E62" s="6"/>
      <c r="F62" s="6"/>
      <c r="G62" s="6"/>
      <c r="H62" s="6"/>
    </row>
    <row r="63" customFormat="false" ht="15" hidden="false" customHeight="false" outlineLevel="0" collapsed="false">
      <c r="A63" s="4" t="s">
        <v>76</v>
      </c>
      <c r="F63" s="22" t="n">
        <f aca="false">SUM(F4:F60)</f>
        <v>37</v>
      </c>
    </row>
    <row r="64" customFormat="false" ht="15" hidden="false" customHeight="false" outlineLevel="0" collapsed="false">
      <c r="A64" s="4" t="s">
        <v>77</v>
      </c>
      <c r="G64" s="23" t="n">
        <f aca="false">SUM(G4:G60)</f>
        <v>723.5</v>
      </c>
    </row>
  </sheetData>
  <mergeCells count="2">
    <mergeCell ref="A1:H1"/>
    <mergeCell ref="A62:H62"/>
  </mergeCells>
  <dataValidations count="2">
    <dataValidation allowBlank="true" errorStyle="stop" operator="between" showDropDown="false" showErrorMessage="false" showInputMessage="false" sqref="B4:B60" type="list">
      <formula1>"Monday,Tuesday,Wednesday,Thursday,Friday,Saturday,Sunday"</formula1>
      <formula2>0</formula2>
    </dataValidation>
    <dataValidation allowBlank="true" errorStyle="stop" operator="between" showDropDown="false" showErrorMessage="false" showInputMessage="false" sqref="A4:A60" type="list">
      <formula1>Staff!$A$4:$A$25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4" min="2" style="0" width="18"/>
  </cols>
  <sheetData>
    <row r="1" customFormat="false" ht="24.45" hidden="false" customHeight="false" outlineLevel="0" collapsed="false">
      <c r="A1" s="11" t="s">
        <v>78</v>
      </c>
      <c r="B1" s="11"/>
      <c r="C1" s="11"/>
      <c r="D1" s="11"/>
    </row>
    <row r="3" customFormat="false" ht="26.85" hidden="false" customHeight="false" outlineLevel="0" collapsed="false">
      <c r="A3" s="12" t="s">
        <v>60</v>
      </c>
      <c r="B3" s="12" t="s">
        <v>79</v>
      </c>
      <c r="C3" s="12" t="s">
        <v>80</v>
      </c>
      <c r="D3" s="12" t="s">
        <v>81</v>
      </c>
    </row>
    <row r="4" customFormat="false" ht="15" hidden="false" customHeight="false" outlineLevel="0" collapsed="false">
      <c r="A4" s="13" t="s">
        <v>66</v>
      </c>
      <c r="B4" s="13" t="n">
        <v>2</v>
      </c>
      <c r="C4" s="24" t="n">
        <f aca="false">COUNTIF(Schedule!$B$4:$B$60,A4)</f>
        <v>2</v>
      </c>
      <c r="D4" s="25" t="str">
        <f aca="false">IF(C4&lt;B4,"UNDER-STAFFED",IF(C4&gt;B4,"Over target","OK"))</f>
        <v>OK</v>
      </c>
    </row>
    <row r="5" customFormat="false" ht="15" hidden="false" customHeight="false" outlineLevel="0" collapsed="false">
      <c r="A5" s="13" t="s">
        <v>71</v>
      </c>
      <c r="B5" s="13" t="n">
        <v>2</v>
      </c>
      <c r="C5" s="24" t="n">
        <f aca="false">COUNTIF(Schedule!$B$4:$B$60,A5)</f>
        <v>2</v>
      </c>
      <c r="D5" s="25" t="str">
        <f aca="false">IF(C5&lt;B5,"UNDER-STAFFED",IF(C5&gt;B5,"Over target","OK"))</f>
        <v>OK</v>
      </c>
    </row>
    <row r="6" customFormat="false" ht="15" hidden="false" customHeight="false" outlineLevel="0" collapsed="false">
      <c r="A6" s="13" t="s">
        <v>74</v>
      </c>
      <c r="B6" s="13" t="n">
        <v>2</v>
      </c>
      <c r="C6" s="24" t="n">
        <f aca="false">COUNTIF(Schedule!$B$4:$B$60,A6)</f>
        <v>1</v>
      </c>
      <c r="D6" s="25" t="str">
        <f aca="false">IF(C6&lt;B6,"UNDER-STAFFED",IF(C6&gt;B6,"Over target","OK"))</f>
        <v>UNDER-STAFFED</v>
      </c>
    </row>
    <row r="7" customFormat="false" ht="15" hidden="false" customHeight="false" outlineLevel="0" collapsed="false">
      <c r="A7" s="13" t="s">
        <v>82</v>
      </c>
      <c r="B7" s="13" t="n">
        <v>2</v>
      </c>
      <c r="C7" s="24" t="n">
        <f aca="false">COUNTIF(Schedule!$B$4:$B$60,A7)</f>
        <v>0</v>
      </c>
      <c r="D7" s="25" t="str">
        <f aca="false">IF(C7&lt;B7,"UNDER-STAFFED",IF(C7&gt;B7,"Over target","OK"))</f>
        <v>UNDER-STAFFED</v>
      </c>
    </row>
    <row r="8" customFormat="false" ht="15" hidden="false" customHeight="false" outlineLevel="0" collapsed="false">
      <c r="A8" s="13" t="s">
        <v>83</v>
      </c>
      <c r="B8" s="13" t="n">
        <v>3</v>
      </c>
      <c r="C8" s="24" t="n">
        <f aca="false">COUNTIF(Schedule!$B$4:$B$60,A8)</f>
        <v>0</v>
      </c>
      <c r="D8" s="25" t="str">
        <f aca="false">IF(C8&lt;B8,"UNDER-STAFFED",IF(C8&gt;B8,"Over target","OK"))</f>
        <v>UNDER-STAFFED</v>
      </c>
    </row>
    <row r="9" customFormat="false" ht="15" hidden="false" customHeight="false" outlineLevel="0" collapsed="false">
      <c r="A9" s="13" t="s">
        <v>84</v>
      </c>
      <c r="B9" s="13" t="n">
        <v>3</v>
      </c>
      <c r="C9" s="24" t="n">
        <f aca="false">COUNTIF(Schedule!$B$4:$B$60,A9)</f>
        <v>0</v>
      </c>
      <c r="D9" s="25" t="str">
        <f aca="false">IF(C9&lt;B9,"UNDER-STAFFED",IF(C9&gt;B9,"Over target","OK"))</f>
        <v>UNDER-STAFFED</v>
      </c>
    </row>
    <row r="10" customFormat="false" ht="15" hidden="false" customHeight="false" outlineLevel="0" collapsed="false">
      <c r="A10" s="13" t="s">
        <v>85</v>
      </c>
      <c r="B10" s="13" t="n">
        <v>1</v>
      </c>
      <c r="C10" s="24" t="n">
        <f aca="false">COUNTIF(Schedule!$B$4:$B$60,A10)</f>
        <v>0</v>
      </c>
      <c r="D10" s="25" t="str">
        <f aca="false">IF(C10&lt;B10,"UNDER-STAFFED",IF(C10&gt;B10,"Over target","OK"))</f>
        <v>UNDER-STAFFED</v>
      </c>
    </row>
  </sheetData>
  <mergeCells count="1">
    <mergeCell ref="A1:D1"/>
  </mergeCells>
  <conditionalFormatting sqref="D4:D10">
    <cfRule type="expression" priority="2" aboveAverage="0" equalAverage="0" bottom="0" percent="0" rank="0" text="" dxfId="0">
      <formula>D4="UNDER-STAFFED"</formula>
    </cfRule>
    <cfRule type="expression" priority="3" aboveAverage="0" equalAverage="0" bottom="0" percent="0" rank="0" text="" dxfId="1">
      <formula>D4="OK"</formula>
    </cfRule>
    <cfRule type="expression" priority="4" aboveAverage="0" equalAverage="0" bottom="0" percent="0" rank="0" text="" dxfId="2">
      <formula>D4="Over target"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00"/>
  </cols>
  <sheetData>
    <row r="1" customFormat="false" ht="24.45" hidden="false" customHeight="false" outlineLevel="0" collapsed="false">
      <c r="A1" s="11" t="s">
        <v>86</v>
      </c>
      <c r="B1" s="11"/>
    </row>
    <row r="2" customFormat="false" ht="15" hidden="false" customHeight="false" outlineLevel="0" collapsed="false">
      <c r="A2" s="2" t="s">
        <v>87</v>
      </c>
      <c r="B2" s="2"/>
    </row>
    <row r="4" customFormat="false" ht="15" hidden="false" customHeight="false" outlineLevel="0" collapsed="false">
      <c r="A4" s="12" t="s">
        <v>88</v>
      </c>
      <c r="B4" s="12" t="s">
        <v>89</v>
      </c>
    </row>
    <row r="5" customFormat="false" ht="84.75" hidden="false" customHeight="true" outlineLevel="0" collapsed="false">
      <c r="A5" s="26" t="s">
        <v>90</v>
      </c>
      <c r="B5" s="27" t="s">
        <v>91</v>
      </c>
    </row>
    <row r="6" customFormat="false" ht="84.75" hidden="false" customHeight="true" outlineLevel="0" collapsed="false">
      <c r="A6" s="26" t="s">
        <v>92</v>
      </c>
      <c r="B6" s="27" t="s">
        <v>93</v>
      </c>
    </row>
    <row r="7" customFormat="false" ht="84.75" hidden="false" customHeight="true" outlineLevel="0" collapsed="false">
      <c r="A7" s="26" t="s">
        <v>94</v>
      </c>
      <c r="B7" s="27" t="s">
        <v>95</v>
      </c>
    </row>
    <row r="8" customFormat="false" ht="84.75" hidden="false" customHeight="true" outlineLevel="0" collapsed="false">
      <c r="A8" s="26" t="s">
        <v>96</v>
      </c>
      <c r="B8" s="27" t="s">
        <v>97</v>
      </c>
    </row>
    <row r="9" customFormat="false" ht="84.75" hidden="false" customHeight="true" outlineLevel="0" collapsed="false">
      <c r="A9" s="26" t="s">
        <v>98</v>
      </c>
      <c r="B9" s="27" t="s">
        <v>99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2026-06-21T01:14:30Z</dcterms:created>
  <dc:creator>openpyxl</dc:creator>
  <dc:description/>
  <dc:language>en-US</dc:language>
  <cp:lastModifiedBy/>
  <dcterms:modified xsi:type="dcterms:W3CDTF">2026-06-21T01:14:30Z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